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ÕPPELAENUD\2026\Taotlus riigile\"/>
    </mc:Choice>
  </mc:AlternateContent>
  <xr:revisionPtr revIDLastSave="0" documentId="13_ncr:1_{FEFDB99D-689F-412C-86B7-39655FF6F8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otlus riigile 2026" sheetId="2" r:id="rId1"/>
    <sheet name="Lepingute loetelu Tallinn" sheetId="1" r:id="rId2"/>
    <sheet name="Koond 2026-2029" sheetId="3" r:id="rId3"/>
    <sheet name="Graafik SAP-is" sheetId="4" r:id="rId4"/>
  </sheets>
  <definedNames>
    <definedName name="_xlnm._FilterDatabase" localSheetId="3" hidden="1">'Graafik SAP-is'!$A$2:$K$15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3" l="1"/>
  <c r="D5" i="3"/>
  <c r="C5" i="3"/>
  <c r="B5" i="3"/>
  <c r="D8" i="2" l="1"/>
  <c r="C8" i="2"/>
  <c r="F12" i="1"/>
  <c r="G12" i="1"/>
  <c r="H12" i="1"/>
  <c r="E12" i="1"/>
  <c r="H1" i="4" l="1"/>
  <c r="F4" i="3" l="1"/>
  <c r="B6" i="3"/>
  <c r="C6" i="3"/>
  <c r="D6" i="3"/>
  <c r="E6" i="3"/>
  <c r="C9" i="2"/>
  <c r="E8" i="2"/>
  <c r="B9" i="2"/>
  <c r="D9" i="2"/>
  <c r="J10" i="1"/>
  <c r="E11" i="1"/>
  <c r="F11" i="1"/>
  <c r="G11" i="1"/>
  <c r="H11" i="1"/>
  <c r="I11" i="1"/>
  <c r="I12" i="1" s="1"/>
  <c r="J11" i="1" l="1"/>
  <c r="J12" i="1" s="1"/>
  <c r="E9" i="2"/>
  <c r="F5" i="3"/>
  <c r="F6" i="3" s="1"/>
</calcChain>
</file>

<file path=xl/sharedStrings.xml><?xml version="1.0" encoding="utf-8"?>
<sst xmlns="http://schemas.openxmlformats.org/spreadsheetml/2006/main" count="176" uniqueCount="58">
  <si>
    <t>e-mail: anne.altermann@tallinnlv.ee</t>
  </si>
  <si>
    <t>telefon: 640 4084</t>
  </si>
  <si>
    <t>Koostaja: Anne Altermann, Tallinna linna finansteenistus</t>
  </si>
  <si>
    <t>X</t>
  </si>
  <si>
    <t>KOKKU laenu põhiosa</t>
  </si>
  <si>
    <t>ARVO LUIK</t>
  </si>
  <si>
    <t>viimase põhimakse tasumise tähtpäev</t>
  </si>
  <si>
    <t>esimese põhimakse tasumise tähtpäev</t>
  </si>
  <si>
    <t>KOKKU</t>
  </si>
  <si>
    <t xml:space="preserve"> ülejäänud aastad kokku</t>
  </si>
  <si>
    <t>Graafikujärgne</t>
  </si>
  <si>
    <t xml:space="preserve"> Kustutamisele kuuluv summa aastate lõikes (eurot)</t>
  </si>
  <si>
    <t>Laenukohustus kokku (eurot)</t>
  </si>
  <si>
    <t>Nominaal-õppeaeg (aastat)</t>
  </si>
  <si>
    <t>Nimi</t>
  </si>
  <si>
    <t>Jrk nr</t>
  </si>
  <si>
    <t>Teenistujate või töötajate nimekiri, kellel on õigus õppelaenu kustutamisele riigieelarvest</t>
  </si>
  <si>
    <t>Registrikood: 75014920</t>
  </si>
  <si>
    <t>Aadress: Vabaduse väljak 7, Tallinn</t>
  </si>
  <si>
    <t>Asutus: TALLINNA LINN</t>
  </si>
  <si>
    <t>Tallinna Haridusamet</t>
  </si>
  <si>
    <t>Kokku</t>
  </si>
  <si>
    <t>Tulumaks  506030</t>
  </si>
  <si>
    <t>Sotsiaalmaks  506010</t>
  </si>
  <si>
    <t>Laenu põhiosa 
505040</t>
  </si>
  <si>
    <t>Amet</t>
  </si>
  <si>
    <t>Summa (eurodes, sendi täpsusega)</t>
  </si>
  <si>
    <r>
      <t xml:space="preserve">Ametiasutus: </t>
    </r>
    <r>
      <rPr>
        <sz val="11"/>
        <rFont val="Calibri"/>
        <family val="2"/>
        <charset val="186"/>
        <scheme val="minor"/>
      </rPr>
      <t>Tallinna linn</t>
    </r>
  </si>
  <si>
    <t>Erisoodustus</t>
  </si>
  <si>
    <t>Laenu põhiosa</t>
  </si>
  <si>
    <t>TALLINN</t>
  </si>
  <si>
    <t>OOrg</t>
  </si>
  <si>
    <t>Ostudokum.</t>
  </si>
  <si>
    <t>Arvekuupäev</t>
  </si>
  <si>
    <t>Hankija</t>
  </si>
  <si>
    <t>Nimi 1</t>
  </si>
  <si>
    <t>Teie viide</t>
  </si>
  <si>
    <t>Valut</t>
  </si>
  <si>
    <t>Arveldatav väärtus</t>
  </si>
  <si>
    <t>K</t>
  </si>
  <si>
    <t>Materjal/teenus</t>
  </si>
  <si>
    <t>EUR</t>
  </si>
  <si>
    <t/>
  </si>
  <si>
    <t>700120</t>
  </si>
  <si>
    <t>006A</t>
  </si>
  <si>
    <t>4500009201</t>
  </si>
  <si>
    <t>1010152</t>
  </si>
  <si>
    <t>Luik Arvo</t>
  </si>
  <si>
    <t>S000029718</t>
  </si>
  <si>
    <t>2026. aaasta</t>
  </si>
  <si>
    <t>2027. aaasta</t>
  </si>
  <si>
    <t xml:space="preserve"> Seisuga 02.12.2025</t>
  </si>
  <si>
    <t>Eelarvetaotlus 2026. aastal riigieelarvest õppelaenu kustutamiseks</t>
  </si>
  <si>
    <t>2028. aaasta</t>
  </si>
  <si>
    <t>2029. aaasta</t>
  </si>
  <si>
    <t>Erisoodustusmaks (55/78)</t>
  </si>
  <si>
    <t>Taotlus õppelaenude kustutamiseks ja erisoodustusmaksude tasumiseks 2026. a</t>
  </si>
  <si>
    <t>2026 taotlus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</si>
</sst>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Fill="1" applyAlignment="1">
      <alignment vertical="top"/>
    </xf>
    <xf numFmtId="4" fontId="0" fillId="0" borderId="0" xfId="0" applyNumberFormat="1" applyFill="1" applyAlignment="1">
      <alignment vertical="top"/>
    </xf>
    <xf numFmtId="0" fontId="2" fillId="0" borderId="0" xfId="0" applyFont="1" applyFill="1"/>
    <xf numFmtId="4" fontId="2" fillId="0" borderId="0" xfId="0" applyNumberFormat="1" applyFont="1" applyFill="1" applyAlignment="1">
      <alignment vertical="top"/>
    </xf>
    <xf numFmtId="0" fontId="2" fillId="0" borderId="0" xfId="1" applyFont="1" applyFill="1"/>
    <xf numFmtId="4" fontId="2" fillId="0" borderId="0" xfId="1" applyNumberFormat="1" applyFont="1" applyFill="1"/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2" fillId="0" borderId="1" xfId="1" applyFont="1" applyFill="1" applyBorder="1"/>
    <xf numFmtId="14" fontId="2" fillId="0" borderId="1" xfId="0" applyNumberFormat="1" applyFont="1" applyFill="1" applyBorder="1" applyAlignment="1">
      <alignment horizontal="right" vertical="top"/>
    </xf>
    <xf numFmtId="4" fontId="2" fillId="0" borderId="1" xfId="1" applyNumberFormat="1" applyFont="1" applyFill="1" applyBorder="1"/>
    <xf numFmtId="4" fontId="2" fillId="0" borderId="1" xfId="0" applyNumberFormat="1" applyFont="1" applyFill="1" applyBorder="1"/>
    <xf numFmtId="0" fontId="2" fillId="0" borderId="1" xfId="0" applyFont="1" applyFill="1" applyBorder="1"/>
    <xf numFmtId="0" fontId="2" fillId="0" borderId="1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/>
    </xf>
    <xf numFmtId="0" fontId="3" fillId="0" borderId="0" xfId="1" applyFont="1" applyFill="1"/>
    <xf numFmtId="0" fontId="4" fillId="0" borderId="0" xfId="0" applyFont="1"/>
    <xf numFmtId="0" fontId="0" fillId="0" borderId="0" xfId="0" applyAlignment="1">
      <alignment vertical="top"/>
    </xf>
    <xf numFmtId="4" fontId="4" fillId="0" borderId="0" xfId="0" applyNumberFormat="1" applyFont="1"/>
    <xf numFmtId="0" fontId="2" fillId="0" borderId="0" xfId="0" applyFont="1"/>
    <xf numFmtId="4" fontId="3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/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vertical="top"/>
    </xf>
    <xf numFmtId="4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1" applyFont="1" applyFill="1" applyBorder="1" applyAlignment="1">
      <alignment horizontal="center" vertical="top"/>
    </xf>
    <xf numFmtId="0" fontId="2" fillId="0" borderId="6" xfId="1" applyFont="1" applyFill="1" applyBorder="1" applyAlignment="1">
      <alignment wrapText="1"/>
    </xf>
    <xf numFmtId="0" fontId="2" fillId="0" borderId="3" xfId="1" applyFont="1" applyFill="1" applyBorder="1" applyAlignment="1">
      <alignment wrapText="1"/>
    </xf>
    <xf numFmtId="0" fontId="2" fillId="0" borderId="6" xfId="1" applyFont="1" applyFill="1" applyBorder="1" applyAlignment="1">
      <alignment horizontal="center" wrapText="1"/>
    </xf>
    <xf numFmtId="0" fontId="2" fillId="0" borderId="6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 wrapText="1"/>
    </xf>
    <xf numFmtId="0" fontId="2" fillId="0" borderId="5" xfId="1" applyFont="1" applyFill="1" applyBorder="1" applyAlignment="1">
      <alignment horizontal="center" vertical="top" wrapText="1"/>
    </xf>
    <xf numFmtId="0" fontId="2" fillId="0" borderId="4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A24" sqref="A24"/>
    </sheetView>
  </sheetViews>
  <sheetFormatPr defaultRowHeight="12.75" x14ac:dyDescent="0.2"/>
  <cols>
    <col min="1" max="1" width="33" style="19" customWidth="1"/>
    <col min="2" max="5" width="14.42578125" style="19" customWidth="1"/>
    <col min="6" max="9" width="14.42578125" style="20" customWidth="1"/>
    <col min="10" max="13" width="8.85546875" style="20"/>
    <col min="14" max="253" width="8.85546875" style="19"/>
    <col min="254" max="254" width="12.85546875" style="19" customWidth="1"/>
    <col min="255" max="255" width="22.7109375" style="19" customWidth="1"/>
    <col min="256" max="256" width="13.5703125" style="19" customWidth="1"/>
    <col min="257" max="257" width="22.7109375" style="19" customWidth="1"/>
    <col min="258" max="261" width="13.28515625" style="19" customWidth="1"/>
    <col min="262" max="262" width="8.85546875" style="19"/>
    <col min="263" max="263" width="11.28515625" style="19" customWidth="1"/>
    <col min="264" max="509" width="8.85546875" style="19"/>
    <col min="510" max="510" width="12.85546875" style="19" customWidth="1"/>
    <col min="511" max="511" width="22.7109375" style="19" customWidth="1"/>
    <col min="512" max="512" width="13.5703125" style="19" customWidth="1"/>
    <col min="513" max="513" width="22.7109375" style="19" customWidth="1"/>
    <col min="514" max="517" width="13.28515625" style="19" customWidth="1"/>
    <col min="518" max="518" width="8.85546875" style="19"/>
    <col min="519" max="519" width="11.28515625" style="19" customWidth="1"/>
    <col min="520" max="765" width="8.85546875" style="19"/>
    <col min="766" max="766" width="12.85546875" style="19" customWidth="1"/>
    <col min="767" max="767" width="22.7109375" style="19" customWidth="1"/>
    <col min="768" max="768" width="13.5703125" style="19" customWidth="1"/>
    <col min="769" max="769" width="22.7109375" style="19" customWidth="1"/>
    <col min="770" max="773" width="13.28515625" style="19" customWidth="1"/>
    <col min="774" max="774" width="8.85546875" style="19"/>
    <col min="775" max="775" width="11.28515625" style="19" customWidth="1"/>
    <col min="776" max="1021" width="8.85546875" style="19"/>
    <col min="1022" max="1022" width="12.85546875" style="19" customWidth="1"/>
    <col min="1023" max="1023" width="22.7109375" style="19" customWidth="1"/>
    <col min="1024" max="1024" width="13.5703125" style="19" customWidth="1"/>
    <col min="1025" max="1025" width="22.7109375" style="19" customWidth="1"/>
    <col min="1026" max="1029" width="13.28515625" style="19" customWidth="1"/>
    <col min="1030" max="1030" width="8.85546875" style="19"/>
    <col min="1031" max="1031" width="11.28515625" style="19" customWidth="1"/>
    <col min="1032" max="1277" width="8.85546875" style="19"/>
    <col min="1278" max="1278" width="12.85546875" style="19" customWidth="1"/>
    <col min="1279" max="1279" width="22.7109375" style="19" customWidth="1"/>
    <col min="1280" max="1280" width="13.5703125" style="19" customWidth="1"/>
    <col min="1281" max="1281" width="22.7109375" style="19" customWidth="1"/>
    <col min="1282" max="1285" width="13.28515625" style="19" customWidth="1"/>
    <col min="1286" max="1286" width="8.85546875" style="19"/>
    <col min="1287" max="1287" width="11.28515625" style="19" customWidth="1"/>
    <col min="1288" max="1533" width="8.85546875" style="19"/>
    <col min="1534" max="1534" width="12.85546875" style="19" customWidth="1"/>
    <col min="1535" max="1535" width="22.7109375" style="19" customWidth="1"/>
    <col min="1536" max="1536" width="13.5703125" style="19" customWidth="1"/>
    <col min="1537" max="1537" width="22.7109375" style="19" customWidth="1"/>
    <col min="1538" max="1541" width="13.28515625" style="19" customWidth="1"/>
    <col min="1542" max="1542" width="8.85546875" style="19"/>
    <col min="1543" max="1543" width="11.28515625" style="19" customWidth="1"/>
    <col min="1544" max="1789" width="8.85546875" style="19"/>
    <col min="1790" max="1790" width="12.85546875" style="19" customWidth="1"/>
    <col min="1791" max="1791" width="22.7109375" style="19" customWidth="1"/>
    <col min="1792" max="1792" width="13.5703125" style="19" customWidth="1"/>
    <col min="1793" max="1793" width="22.7109375" style="19" customWidth="1"/>
    <col min="1794" max="1797" width="13.28515625" style="19" customWidth="1"/>
    <col min="1798" max="1798" width="8.85546875" style="19"/>
    <col min="1799" max="1799" width="11.28515625" style="19" customWidth="1"/>
    <col min="1800" max="2045" width="8.85546875" style="19"/>
    <col min="2046" max="2046" width="12.85546875" style="19" customWidth="1"/>
    <col min="2047" max="2047" width="22.7109375" style="19" customWidth="1"/>
    <col min="2048" max="2048" width="13.5703125" style="19" customWidth="1"/>
    <col min="2049" max="2049" width="22.7109375" style="19" customWidth="1"/>
    <col min="2050" max="2053" width="13.28515625" style="19" customWidth="1"/>
    <col min="2054" max="2054" width="8.85546875" style="19"/>
    <col min="2055" max="2055" width="11.28515625" style="19" customWidth="1"/>
    <col min="2056" max="2301" width="8.85546875" style="19"/>
    <col min="2302" max="2302" width="12.85546875" style="19" customWidth="1"/>
    <col min="2303" max="2303" width="22.7109375" style="19" customWidth="1"/>
    <col min="2304" max="2304" width="13.5703125" style="19" customWidth="1"/>
    <col min="2305" max="2305" width="22.7109375" style="19" customWidth="1"/>
    <col min="2306" max="2309" width="13.28515625" style="19" customWidth="1"/>
    <col min="2310" max="2310" width="8.85546875" style="19"/>
    <col min="2311" max="2311" width="11.28515625" style="19" customWidth="1"/>
    <col min="2312" max="2557" width="8.85546875" style="19"/>
    <col min="2558" max="2558" width="12.85546875" style="19" customWidth="1"/>
    <col min="2559" max="2559" width="22.7109375" style="19" customWidth="1"/>
    <col min="2560" max="2560" width="13.5703125" style="19" customWidth="1"/>
    <col min="2561" max="2561" width="22.7109375" style="19" customWidth="1"/>
    <col min="2562" max="2565" width="13.28515625" style="19" customWidth="1"/>
    <col min="2566" max="2566" width="8.85546875" style="19"/>
    <col min="2567" max="2567" width="11.28515625" style="19" customWidth="1"/>
    <col min="2568" max="2813" width="8.85546875" style="19"/>
    <col min="2814" max="2814" width="12.85546875" style="19" customWidth="1"/>
    <col min="2815" max="2815" width="22.7109375" style="19" customWidth="1"/>
    <col min="2816" max="2816" width="13.5703125" style="19" customWidth="1"/>
    <col min="2817" max="2817" width="22.7109375" style="19" customWidth="1"/>
    <col min="2818" max="2821" width="13.28515625" style="19" customWidth="1"/>
    <col min="2822" max="2822" width="8.85546875" style="19"/>
    <col min="2823" max="2823" width="11.28515625" style="19" customWidth="1"/>
    <col min="2824" max="3069" width="8.85546875" style="19"/>
    <col min="3070" max="3070" width="12.85546875" style="19" customWidth="1"/>
    <col min="3071" max="3071" width="22.7109375" style="19" customWidth="1"/>
    <col min="3072" max="3072" width="13.5703125" style="19" customWidth="1"/>
    <col min="3073" max="3073" width="22.7109375" style="19" customWidth="1"/>
    <col min="3074" max="3077" width="13.28515625" style="19" customWidth="1"/>
    <col min="3078" max="3078" width="8.85546875" style="19"/>
    <col min="3079" max="3079" width="11.28515625" style="19" customWidth="1"/>
    <col min="3080" max="3325" width="8.85546875" style="19"/>
    <col min="3326" max="3326" width="12.85546875" style="19" customWidth="1"/>
    <col min="3327" max="3327" width="22.7109375" style="19" customWidth="1"/>
    <col min="3328" max="3328" width="13.5703125" style="19" customWidth="1"/>
    <col min="3329" max="3329" width="22.7109375" style="19" customWidth="1"/>
    <col min="3330" max="3333" width="13.28515625" style="19" customWidth="1"/>
    <col min="3334" max="3334" width="8.85546875" style="19"/>
    <col min="3335" max="3335" width="11.28515625" style="19" customWidth="1"/>
    <col min="3336" max="3581" width="8.85546875" style="19"/>
    <col min="3582" max="3582" width="12.85546875" style="19" customWidth="1"/>
    <col min="3583" max="3583" width="22.7109375" style="19" customWidth="1"/>
    <col min="3584" max="3584" width="13.5703125" style="19" customWidth="1"/>
    <col min="3585" max="3585" width="22.7109375" style="19" customWidth="1"/>
    <col min="3586" max="3589" width="13.28515625" style="19" customWidth="1"/>
    <col min="3590" max="3590" width="8.85546875" style="19"/>
    <col min="3591" max="3591" width="11.28515625" style="19" customWidth="1"/>
    <col min="3592" max="3837" width="8.85546875" style="19"/>
    <col min="3838" max="3838" width="12.85546875" style="19" customWidth="1"/>
    <col min="3839" max="3839" width="22.7109375" style="19" customWidth="1"/>
    <col min="3840" max="3840" width="13.5703125" style="19" customWidth="1"/>
    <col min="3841" max="3841" width="22.7109375" style="19" customWidth="1"/>
    <col min="3842" max="3845" width="13.28515625" style="19" customWidth="1"/>
    <col min="3846" max="3846" width="8.85546875" style="19"/>
    <col min="3847" max="3847" width="11.28515625" style="19" customWidth="1"/>
    <col min="3848" max="4093" width="8.85546875" style="19"/>
    <col min="4094" max="4094" width="12.85546875" style="19" customWidth="1"/>
    <col min="4095" max="4095" width="22.7109375" style="19" customWidth="1"/>
    <col min="4096" max="4096" width="13.5703125" style="19" customWidth="1"/>
    <col min="4097" max="4097" width="22.7109375" style="19" customWidth="1"/>
    <col min="4098" max="4101" width="13.28515625" style="19" customWidth="1"/>
    <col min="4102" max="4102" width="8.85546875" style="19"/>
    <col min="4103" max="4103" width="11.28515625" style="19" customWidth="1"/>
    <col min="4104" max="4349" width="8.85546875" style="19"/>
    <col min="4350" max="4350" width="12.85546875" style="19" customWidth="1"/>
    <col min="4351" max="4351" width="22.7109375" style="19" customWidth="1"/>
    <col min="4352" max="4352" width="13.5703125" style="19" customWidth="1"/>
    <col min="4353" max="4353" width="22.7109375" style="19" customWidth="1"/>
    <col min="4354" max="4357" width="13.28515625" style="19" customWidth="1"/>
    <col min="4358" max="4358" width="8.85546875" style="19"/>
    <col min="4359" max="4359" width="11.28515625" style="19" customWidth="1"/>
    <col min="4360" max="4605" width="8.85546875" style="19"/>
    <col min="4606" max="4606" width="12.85546875" style="19" customWidth="1"/>
    <col min="4607" max="4607" width="22.7109375" style="19" customWidth="1"/>
    <col min="4608" max="4608" width="13.5703125" style="19" customWidth="1"/>
    <col min="4609" max="4609" width="22.7109375" style="19" customWidth="1"/>
    <col min="4610" max="4613" width="13.28515625" style="19" customWidth="1"/>
    <col min="4614" max="4614" width="8.85546875" style="19"/>
    <col min="4615" max="4615" width="11.28515625" style="19" customWidth="1"/>
    <col min="4616" max="4861" width="8.85546875" style="19"/>
    <col min="4862" max="4862" width="12.85546875" style="19" customWidth="1"/>
    <col min="4863" max="4863" width="22.7109375" style="19" customWidth="1"/>
    <col min="4864" max="4864" width="13.5703125" style="19" customWidth="1"/>
    <col min="4865" max="4865" width="22.7109375" style="19" customWidth="1"/>
    <col min="4866" max="4869" width="13.28515625" style="19" customWidth="1"/>
    <col min="4870" max="4870" width="8.85546875" style="19"/>
    <col min="4871" max="4871" width="11.28515625" style="19" customWidth="1"/>
    <col min="4872" max="5117" width="8.85546875" style="19"/>
    <col min="5118" max="5118" width="12.85546875" style="19" customWidth="1"/>
    <col min="5119" max="5119" width="22.7109375" style="19" customWidth="1"/>
    <col min="5120" max="5120" width="13.5703125" style="19" customWidth="1"/>
    <col min="5121" max="5121" width="22.7109375" style="19" customWidth="1"/>
    <col min="5122" max="5125" width="13.28515625" style="19" customWidth="1"/>
    <col min="5126" max="5126" width="8.85546875" style="19"/>
    <col min="5127" max="5127" width="11.28515625" style="19" customWidth="1"/>
    <col min="5128" max="5373" width="8.85546875" style="19"/>
    <col min="5374" max="5374" width="12.85546875" style="19" customWidth="1"/>
    <col min="5375" max="5375" width="22.7109375" style="19" customWidth="1"/>
    <col min="5376" max="5376" width="13.5703125" style="19" customWidth="1"/>
    <col min="5377" max="5377" width="22.7109375" style="19" customWidth="1"/>
    <col min="5378" max="5381" width="13.28515625" style="19" customWidth="1"/>
    <col min="5382" max="5382" width="8.85546875" style="19"/>
    <col min="5383" max="5383" width="11.28515625" style="19" customWidth="1"/>
    <col min="5384" max="5629" width="8.85546875" style="19"/>
    <col min="5630" max="5630" width="12.85546875" style="19" customWidth="1"/>
    <col min="5631" max="5631" width="22.7109375" style="19" customWidth="1"/>
    <col min="5632" max="5632" width="13.5703125" style="19" customWidth="1"/>
    <col min="5633" max="5633" width="22.7109375" style="19" customWidth="1"/>
    <col min="5634" max="5637" width="13.28515625" style="19" customWidth="1"/>
    <col min="5638" max="5638" width="8.85546875" style="19"/>
    <col min="5639" max="5639" width="11.28515625" style="19" customWidth="1"/>
    <col min="5640" max="5885" width="8.85546875" style="19"/>
    <col min="5886" max="5886" width="12.85546875" style="19" customWidth="1"/>
    <col min="5887" max="5887" width="22.7109375" style="19" customWidth="1"/>
    <col min="5888" max="5888" width="13.5703125" style="19" customWidth="1"/>
    <col min="5889" max="5889" width="22.7109375" style="19" customWidth="1"/>
    <col min="5890" max="5893" width="13.28515625" style="19" customWidth="1"/>
    <col min="5894" max="5894" width="8.85546875" style="19"/>
    <col min="5895" max="5895" width="11.28515625" style="19" customWidth="1"/>
    <col min="5896" max="6141" width="8.85546875" style="19"/>
    <col min="6142" max="6142" width="12.85546875" style="19" customWidth="1"/>
    <col min="6143" max="6143" width="22.7109375" style="19" customWidth="1"/>
    <col min="6144" max="6144" width="13.5703125" style="19" customWidth="1"/>
    <col min="6145" max="6145" width="22.7109375" style="19" customWidth="1"/>
    <col min="6146" max="6149" width="13.28515625" style="19" customWidth="1"/>
    <col min="6150" max="6150" width="8.85546875" style="19"/>
    <col min="6151" max="6151" width="11.28515625" style="19" customWidth="1"/>
    <col min="6152" max="6397" width="8.85546875" style="19"/>
    <col min="6398" max="6398" width="12.85546875" style="19" customWidth="1"/>
    <col min="6399" max="6399" width="22.7109375" style="19" customWidth="1"/>
    <col min="6400" max="6400" width="13.5703125" style="19" customWidth="1"/>
    <col min="6401" max="6401" width="22.7109375" style="19" customWidth="1"/>
    <col min="6402" max="6405" width="13.28515625" style="19" customWidth="1"/>
    <col min="6406" max="6406" width="8.85546875" style="19"/>
    <col min="6407" max="6407" width="11.28515625" style="19" customWidth="1"/>
    <col min="6408" max="6653" width="8.85546875" style="19"/>
    <col min="6654" max="6654" width="12.85546875" style="19" customWidth="1"/>
    <col min="6655" max="6655" width="22.7109375" style="19" customWidth="1"/>
    <col min="6656" max="6656" width="13.5703125" style="19" customWidth="1"/>
    <col min="6657" max="6657" width="22.7109375" style="19" customWidth="1"/>
    <col min="6658" max="6661" width="13.28515625" style="19" customWidth="1"/>
    <col min="6662" max="6662" width="8.85546875" style="19"/>
    <col min="6663" max="6663" width="11.28515625" style="19" customWidth="1"/>
    <col min="6664" max="6909" width="8.85546875" style="19"/>
    <col min="6910" max="6910" width="12.85546875" style="19" customWidth="1"/>
    <col min="6911" max="6911" width="22.7109375" style="19" customWidth="1"/>
    <col min="6912" max="6912" width="13.5703125" style="19" customWidth="1"/>
    <col min="6913" max="6913" width="22.7109375" style="19" customWidth="1"/>
    <col min="6914" max="6917" width="13.28515625" style="19" customWidth="1"/>
    <col min="6918" max="6918" width="8.85546875" style="19"/>
    <col min="6919" max="6919" width="11.28515625" style="19" customWidth="1"/>
    <col min="6920" max="7165" width="8.85546875" style="19"/>
    <col min="7166" max="7166" width="12.85546875" style="19" customWidth="1"/>
    <col min="7167" max="7167" width="22.7109375" style="19" customWidth="1"/>
    <col min="7168" max="7168" width="13.5703125" style="19" customWidth="1"/>
    <col min="7169" max="7169" width="22.7109375" style="19" customWidth="1"/>
    <col min="7170" max="7173" width="13.28515625" style="19" customWidth="1"/>
    <col min="7174" max="7174" width="8.85546875" style="19"/>
    <col min="7175" max="7175" width="11.28515625" style="19" customWidth="1"/>
    <col min="7176" max="7421" width="8.85546875" style="19"/>
    <col min="7422" max="7422" width="12.85546875" style="19" customWidth="1"/>
    <col min="7423" max="7423" width="22.7109375" style="19" customWidth="1"/>
    <col min="7424" max="7424" width="13.5703125" style="19" customWidth="1"/>
    <col min="7425" max="7425" width="22.7109375" style="19" customWidth="1"/>
    <col min="7426" max="7429" width="13.28515625" style="19" customWidth="1"/>
    <col min="7430" max="7430" width="8.85546875" style="19"/>
    <col min="7431" max="7431" width="11.28515625" style="19" customWidth="1"/>
    <col min="7432" max="7677" width="8.85546875" style="19"/>
    <col min="7678" max="7678" width="12.85546875" style="19" customWidth="1"/>
    <col min="7679" max="7679" width="22.7109375" style="19" customWidth="1"/>
    <col min="7680" max="7680" width="13.5703125" style="19" customWidth="1"/>
    <col min="7681" max="7681" width="22.7109375" style="19" customWidth="1"/>
    <col min="7682" max="7685" width="13.28515625" style="19" customWidth="1"/>
    <col min="7686" max="7686" width="8.85546875" style="19"/>
    <col min="7687" max="7687" width="11.28515625" style="19" customWidth="1"/>
    <col min="7688" max="7933" width="8.85546875" style="19"/>
    <col min="7934" max="7934" width="12.85546875" style="19" customWidth="1"/>
    <col min="7935" max="7935" width="22.7109375" style="19" customWidth="1"/>
    <col min="7936" max="7936" width="13.5703125" style="19" customWidth="1"/>
    <col min="7937" max="7937" width="22.7109375" style="19" customWidth="1"/>
    <col min="7938" max="7941" width="13.28515625" style="19" customWidth="1"/>
    <col min="7942" max="7942" width="8.85546875" style="19"/>
    <col min="7943" max="7943" width="11.28515625" style="19" customWidth="1"/>
    <col min="7944" max="8189" width="8.85546875" style="19"/>
    <col min="8190" max="8190" width="12.85546875" style="19" customWidth="1"/>
    <col min="8191" max="8191" width="22.7109375" style="19" customWidth="1"/>
    <col min="8192" max="8192" width="13.5703125" style="19" customWidth="1"/>
    <col min="8193" max="8193" width="22.7109375" style="19" customWidth="1"/>
    <col min="8194" max="8197" width="13.28515625" style="19" customWidth="1"/>
    <col min="8198" max="8198" width="8.85546875" style="19"/>
    <col min="8199" max="8199" width="11.28515625" style="19" customWidth="1"/>
    <col min="8200" max="8445" width="8.85546875" style="19"/>
    <col min="8446" max="8446" width="12.85546875" style="19" customWidth="1"/>
    <col min="8447" max="8447" width="22.7109375" style="19" customWidth="1"/>
    <col min="8448" max="8448" width="13.5703125" style="19" customWidth="1"/>
    <col min="8449" max="8449" width="22.7109375" style="19" customWidth="1"/>
    <col min="8450" max="8453" width="13.28515625" style="19" customWidth="1"/>
    <col min="8454" max="8454" width="8.85546875" style="19"/>
    <col min="8455" max="8455" width="11.28515625" style="19" customWidth="1"/>
    <col min="8456" max="8701" width="8.85546875" style="19"/>
    <col min="8702" max="8702" width="12.85546875" style="19" customWidth="1"/>
    <col min="8703" max="8703" width="22.7109375" style="19" customWidth="1"/>
    <col min="8704" max="8704" width="13.5703125" style="19" customWidth="1"/>
    <col min="8705" max="8705" width="22.7109375" style="19" customWidth="1"/>
    <col min="8706" max="8709" width="13.28515625" style="19" customWidth="1"/>
    <col min="8710" max="8710" width="8.85546875" style="19"/>
    <col min="8711" max="8711" width="11.28515625" style="19" customWidth="1"/>
    <col min="8712" max="8957" width="8.85546875" style="19"/>
    <col min="8958" max="8958" width="12.85546875" style="19" customWidth="1"/>
    <col min="8959" max="8959" width="22.7109375" style="19" customWidth="1"/>
    <col min="8960" max="8960" width="13.5703125" style="19" customWidth="1"/>
    <col min="8961" max="8961" width="22.7109375" style="19" customWidth="1"/>
    <col min="8962" max="8965" width="13.28515625" style="19" customWidth="1"/>
    <col min="8966" max="8966" width="8.85546875" style="19"/>
    <col min="8967" max="8967" width="11.28515625" style="19" customWidth="1"/>
    <col min="8968" max="9213" width="8.85546875" style="19"/>
    <col min="9214" max="9214" width="12.85546875" style="19" customWidth="1"/>
    <col min="9215" max="9215" width="22.7109375" style="19" customWidth="1"/>
    <col min="9216" max="9216" width="13.5703125" style="19" customWidth="1"/>
    <col min="9217" max="9217" width="22.7109375" style="19" customWidth="1"/>
    <col min="9218" max="9221" width="13.28515625" style="19" customWidth="1"/>
    <col min="9222" max="9222" width="8.85546875" style="19"/>
    <col min="9223" max="9223" width="11.28515625" style="19" customWidth="1"/>
    <col min="9224" max="9469" width="8.85546875" style="19"/>
    <col min="9470" max="9470" width="12.85546875" style="19" customWidth="1"/>
    <col min="9471" max="9471" width="22.7109375" style="19" customWidth="1"/>
    <col min="9472" max="9472" width="13.5703125" style="19" customWidth="1"/>
    <col min="9473" max="9473" width="22.7109375" style="19" customWidth="1"/>
    <col min="9474" max="9477" width="13.28515625" style="19" customWidth="1"/>
    <col min="9478" max="9478" width="8.85546875" style="19"/>
    <col min="9479" max="9479" width="11.28515625" style="19" customWidth="1"/>
    <col min="9480" max="9725" width="8.85546875" style="19"/>
    <col min="9726" max="9726" width="12.85546875" style="19" customWidth="1"/>
    <col min="9727" max="9727" width="22.7109375" style="19" customWidth="1"/>
    <col min="9728" max="9728" width="13.5703125" style="19" customWidth="1"/>
    <col min="9729" max="9729" width="22.7109375" style="19" customWidth="1"/>
    <col min="9730" max="9733" width="13.28515625" style="19" customWidth="1"/>
    <col min="9734" max="9734" width="8.85546875" style="19"/>
    <col min="9735" max="9735" width="11.28515625" style="19" customWidth="1"/>
    <col min="9736" max="9981" width="8.85546875" style="19"/>
    <col min="9982" max="9982" width="12.85546875" style="19" customWidth="1"/>
    <col min="9983" max="9983" width="22.7109375" style="19" customWidth="1"/>
    <col min="9984" max="9984" width="13.5703125" style="19" customWidth="1"/>
    <col min="9985" max="9985" width="22.7109375" style="19" customWidth="1"/>
    <col min="9986" max="9989" width="13.28515625" style="19" customWidth="1"/>
    <col min="9990" max="9990" width="8.85546875" style="19"/>
    <col min="9991" max="9991" width="11.28515625" style="19" customWidth="1"/>
    <col min="9992" max="10237" width="8.85546875" style="19"/>
    <col min="10238" max="10238" width="12.85546875" style="19" customWidth="1"/>
    <col min="10239" max="10239" width="22.7109375" style="19" customWidth="1"/>
    <col min="10240" max="10240" width="13.5703125" style="19" customWidth="1"/>
    <col min="10241" max="10241" width="22.7109375" style="19" customWidth="1"/>
    <col min="10242" max="10245" width="13.28515625" style="19" customWidth="1"/>
    <col min="10246" max="10246" width="8.85546875" style="19"/>
    <col min="10247" max="10247" width="11.28515625" style="19" customWidth="1"/>
    <col min="10248" max="10493" width="8.85546875" style="19"/>
    <col min="10494" max="10494" width="12.85546875" style="19" customWidth="1"/>
    <col min="10495" max="10495" width="22.7109375" style="19" customWidth="1"/>
    <col min="10496" max="10496" width="13.5703125" style="19" customWidth="1"/>
    <col min="10497" max="10497" width="22.7109375" style="19" customWidth="1"/>
    <col min="10498" max="10501" width="13.28515625" style="19" customWidth="1"/>
    <col min="10502" max="10502" width="8.85546875" style="19"/>
    <col min="10503" max="10503" width="11.28515625" style="19" customWidth="1"/>
    <col min="10504" max="10749" width="8.85546875" style="19"/>
    <col min="10750" max="10750" width="12.85546875" style="19" customWidth="1"/>
    <col min="10751" max="10751" width="22.7109375" style="19" customWidth="1"/>
    <col min="10752" max="10752" width="13.5703125" style="19" customWidth="1"/>
    <col min="10753" max="10753" width="22.7109375" style="19" customWidth="1"/>
    <col min="10754" max="10757" width="13.28515625" style="19" customWidth="1"/>
    <col min="10758" max="10758" width="8.85546875" style="19"/>
    <col min="10759" max="10759" width="11.28515625" style="19" customWidth="1"/>
    <col min="10760" max="11005" width="8.85546875" style="19"/>
    <col min="11006" max="11006" width="12.85546875" style="19" customWidth="1"/>
    <col min="11007" max="11007" width="22.7109375" style="19" customWidth="1"/>
    <col min="11008" max="11008" width="13.5703125" style="19" customWidth="1"/>
    <col min="11009" max="11009" width="22.7109375" style="19" customWidth="1"/>
    <col min="11010" max="11013" width="13.28515625" style="19" customWidth="1"/>
    <col min="11014" max="11014" width="8.85546875" style="19"/>
    <col min="11015" max="11015" width="11.28515625" style="19" customWidth="1"/>
    <col min="11016" max="11261" width="8.85546875" style="19"/>
    <col min="11262" max="11262" width="12.85546875" style="19" customWidth="1"/>
    <col min="11263" max="11263" width="22.7109375" style="19" customWidth="1"/>
    <col min="11264" max="11264" width="13.5703125" style="19" customWidth="1"/>
    <col min="11265" max="11265" width="22.7109375" style="19" customWidth="1"/>
    <col min="11266" max="11269" width="13.28515625" style="19" customWidth="1"/>
    <col min="11270" max="11270" width="8.85546875" style="19"/>
    <col min="11271" max="11271" width="11.28515625" style="19" customWidth="1"/>
    <col min="11272" max="11517" width="8.85546875" style="19"/>
    <col min="11518" max="11518" width="12.85546875" style="19" customWidth="1"/>
    <col min="11519" max="11519" width="22.7109375" style="19" customWidth="1"/>
    <col min="11520" max="11520" width="13.5703125" style="19" customWidth="1"/>
    <col min="11521" max="11521" width="22.7109375" style="19" customWidth="1"/>
    <col min="11522" max="11525" width="13.28515625" style="19" customWidth="1"/>
    <col min="11526" max="11526" width="8.85546875" style="19"/>
    <col min="11527" max="11527" width="11.28515625" style="19" customWidth="1"/>
    <col min="11528" max="11773" width="8.85546875" style="19"/>
    <col min="11774" max="11774" width="12.85546875" style="19" customWidth="1"/>
    <col min="11775" max="11775" width="22.7109375" style="19" customWidth="1"/>
    <col min="11776" max="11776" width="13.5703125" style="19" customWidth="1"/>
    <col min="11777" max="11777" width="22.7109375" style="19" customWidth="1"/>
    <col min="11778" max="11781" width="13.28515625" style="19" customWidth="1"/>
    <col min="11782" max="11782" width="8.85546875" style="19"/>
    <col min="11783" max="11783" width="11.28515625" style="19" customWidth="1"/>
    <col min="11784" max="12029" width="8.85546875" style="19"/>
    <col min="12030" max="12030" width="12.85546875" style="19" customWidth="1"/>
    <col min="12031" max="12031" width="22.7109375" style="19" customWidth="1"/>
    <col min="12032" max="12032" width="13.5703125" style="19" customWidth="1"/>
    <col min="12033" max="12033" width="22.7109375" style="19" customWidth="1"/>
    <col min="12034" max="12037" width="13.28515625" style="19" customWidth="1"/>
    <col min="12038" max="12038" width="8.85546875" style="19"/>
    <col min="12039" max="12039" width="11.28515625" style="19" customWidth="1"/>
    <col min="12040" max="12285" width="8.85546875" style="19"/>
    <col min="12286" max="12286" width="12.85546875" style="19" customWidth="1"/>
    <col min="12287" max="12287" width="22.7109375" style="19" customWidth="1"/>
    <col min="12288" max="12288" width="13.5703125" style="19" customWidth="1"/>
    <col min="12289" max="12289" width="22.7109375" style="19" customWidth="1"/>
    <col min="12290" max="12293" width="13.28515625" style="19" customWidth="1"/>
    <col min="12294" max="12294" width="8.85546875" style="19"/>
    <col min="12295" max="12295" width="11.28515625" style="19" customWidth="1"/>
    <col min="12296" max="12541" width="8.85546875" style="19"/>
    <col min="12542" max="12542" width="12.85546875" style="19" customWidth="1"/>
    <col min="12543" max="12543" width="22.7109375" style="19" customWidth="1"/>
    <col min="12544" max="12544" width="13.5703125" style="19" customWidth="1"/>
    <col min="12545" max="12545" width="22.7109375" style="19" customWidth="1"/>
    <col min="12546" max="12549" width="13.28515625" style="19" customWidth="1"/>
    <col min="12550" max="12550" width="8.85546875" style="19"/>
    <col min="12551" max="12551" width="11.28515625" style="19" customWidth="1"/>
    <col min="12552" max="12797" width="8.85546875" style="19"/>
    <col min="12798" max="12798" width="12.85546875" style="19" customWidth="1"/>
    <col min="12799" max="12799" width="22.7109375" style="19" customWidth="1"/>
    <col min="12800" max="12800" width="13.5703125" style="19" customWidth="1"/>
    <col min="12801" max="12801" width="22.7109375" style="19" customWidth="1"/>
    <col min="12802" max="12805" width="13.28515625" style="19" customWidth="1"/>
    <col min="12806" max="12806" width="8.85546875" style="19"/>
    <col min="12807" max="12807" width="11.28515625" style="19" customWidth="1"/>
    <col min="12808" max="13053" width="8.85546875" style="19"/>
    <col min="13054" max="13054" width="12.85546875" style="19" customWidth="1"/>
    <col min="13055" max="13055" width="22.7109375" style="19" customWidth="1"/>
    <col min="13056" max="13056" width="13.5703125" style="19" customWidth="1"/>
    <col min="13057" max="13057" width="22.7109375" style="19" customWidth="1"/>
    <col min="13058" max="13061" width="13.28515625" style="19" customWidth="1"/>
    <col min="13062" max="13062" width="8.85546875" style="19"/>
    <col min="13063" max="13063" width="11.28515625" style="19" customWidth="1"/>
    <col min="13064" max="13309" width="8.85546875" style="19"/>
    <col min="13310" max="13310" width="12.85546875" style="19" customWidth="1"/>
    <col min="13311" max="13311" width="22.7109375" style="19" customWidth="1"/>
    <col min="13312" max="13312" width="13.5703125" style="19" customWidth="1"/>
    <col min="13313" max="13313" width="22.7109375" style="19" customWidth="1"/>
    <col min="13314" max="13317" width="13.28515625" style="19" customWidth="1"/>
    <col min="13318" max="13318" width="8.85546875" style="19"/>
    <col min="13319" max="13319" width="11.28515625" style="19" customWidth="1"/>
    <col min="13320" max="13565" width="8.85546875" style="19"/>
    <col min="13566" max="13566" width="12.85546875" style="19" customWidth="1"/>
    <col min="13567" max="13567" width="22.7109375" style="19" customWidth="1"/>
    <col min="13568" max="13568" width="13.5703125" style="19" customWidth="1"/>
    <col min="13569" max="13569" width="22.7109375" style="19" customWidth="1"/>
    <col min="13570" max="13573" width="13.28515625" style="19" customWidth="1"/>
    <col min="13574" max="13574" width="8.85546875" style="19"/>
    <col min="13575" max="13575" width="11.28515625" style="19" customWidth="1"/>
    <col min="13576" max="13821" width="8.85546875" style="19"/>
    <col min="13822" max="13822" width="12.85546875" style="19" customWidth="1"/>
    <col min="13823" max="13823" width="22.7109375" style="19" customWidth="1"/>
    <col min="13824" max="13824" width="13.5703125" style="19" customWidth="1"/>
    <col min="13825" max="13825" width="22.7109375" style="19" customWidth="1"/>
    <col min="13826" max="13829" width="13.28515625" style="19" customWidth="1"/>
    <col min="13830" max="13830" width="8.85546875" style="19"/>
    <col min="13831" max="13831" width="11.28515625" style="19" customWidth="1"/>
    <col min="13832" max="14077" width="8.85546875" style="19"/>
    <col min="14078" max="14078" width="12.85546875" style="19" customWidth="1"/>
    <col min="14079" max="14079" width="22.7109375" style="19" customWidth="1"/>
    <col min="14080" max="14080" width="13.5703125" style="19" customWidth="1"/>
    <col min="14081" max="14081" width="22.7109375" style="19" customWidth="1"/>
    <col min="14082" max="14085" width="13.28515625" style="19" customWidth="1"/>
    <col min="14086" max="14086" width="8.85546875" style="19"/>
    <col min="14087" max="14087" width="11.28515625" style="19" customWidth="1"/>
    <col min="14088" max="14333" width="8.85546875" style="19"/>
    <col min="14334" max="14334" width="12.85546875" style="19" customWidth="1"/>
    <col min="14335" max="14335" width="22.7109375" style="19" customWidth="1"/>
    <col min="14336" max="14336" width="13.5703125" style="19" customWidth="1"/>
    <col min="14337" max="14337" width="22.7109375" style="19" customWidth="1"/>
    <col min="14338" max="14341" width="13.28515625" style="19" customWidth="1"/>
    <col min="14342" max="14342" width="8.85546875" style="19"/>
    <col min="14343" max="14343" width="11.28515625" style="19" customWidth="1"/>
    <col min="14344" max="14589" width="8.85546875" style="19"/>
    <col min="14590" max="14590" width="12.85546875" style="19" customWidth="1"/>
    <col min="14591" max="14591" width="22.7109375" style="19" customWidth="1"/>
    <col min="14592" max="14592" width="13.5703125" style="19" customWidth="1"/>
    <col min="14593" max="14593" width="22.7109375" style="19" customWidth="1"/>
    <col min="14594" max="14597" width="13.28515625" style="19" customWidth="1"/>
    <col min="14598" max="14598" width="8.85546875" style="19"/>
    <col min="14599" max="14599" width="11.28515625" style="19" customWidth="1"/>
    <col min="14600" max="14845" width="8.85546875" style="19"/>
    <col min="14846" max="14846" width="12.85546875" style="19" customWidth="1"/>
    <col min="14847" max="14847" width="22.7109375" style="19" customWidth="1"/>
    <col min="14848" max="14848" width="13.5703125" style="19" customWidth="1"/>
    <col min="14849" max="14849" width="22.7109375" style="19" customWidth="1"/>
    <col min="14850" max="14853" width="13.28515625" style="19" customWidth="1"/>
    <col min="14854" max="14854" width="8.85546875" style="19"/>
    <col min="14855" max="14855" width="11.28515625" style="19" customWidth="1"/>
    <col min="14856" max="15101" width="8.85546875" style="19"/>
    <col min="15102" max="15102" width="12.85546875" style="19" customWidth="1"/>
    <col min="15103" max="15103" width="22.7109375" style="19" customWidth="1"/>
    <col min="15104" max="15104" width="13.5703125" style="19" customWidth="1"/>
    <col min="15105" max="15105" width="22.7109375" style="19" customWidth="1"/>
    <col min="15106" max="15109" width="13.28515625" style="19" customWidth="1"/>
    <col min="15110" max="15110" width="8.85546875" style="19"/>
    <col min="15111" max="15111" width="11.28515625" style="19" customWidth="1"/>
    <col min="15112" max="15357" width="8.85546875" style="19"/>
    <col min="15358" max="15358" width="12.85546875" style="19" customWidth="1"/>
    <col min="15359" max="15359" width="22.7109375" style="19" customWidth="1"/>
    <col min="15360" max="15360" width="13.5703125" style="19" customWidth="1"/>
    <col min="15361" max="15361" width="22.7109375" style="19" customWidth="1"/>
    <col min="15362" max="15365" width="13.28515625" style="19" customWidth="1"/>
    <col min="15366" max="15366" width="8.85546875" style="19"/>
    <col min="15367" max="15367" width="11.28515625" style="19" customWidth="1"/>
    <col min="15368" max="15613" width="8.85546875" style="19"/>
    <col min="15614" max="15614" width="12.85546875" style="19" customWidth="1"/>
    <col min="15615" max="15615" width="22.7109375" style="19" customWidth="1"/>
    <col min="15616" max="15616" width="13.5703125" style="19" customWidth="1"/>
    <col min="15617" max="15617" width="22.7109375" style="19" customWidth="1"/>
    <col min="15618" max="15621" width="13.28515625" style="19" customWidth="1"/>
    <col min="15622" max="15622" width="8.85546875" style="19"/>
    <col min="15623" max="15623" width="11.28515625" style="19" customWidth="1"/>
    <col min="15624" max="15869" width="8.85546875" style="19"/>
    <col min="15870" max="15870" width="12.85546875" style="19" customWidth="1"/>
    <col min="15871" max="15871" width="22.7109375" style="19" customWidth="1"/>
    <col min="15872" max="15872" width="13.5703125" style="19" customWidth="1"/>
    <col min="15873" max="15873" width="22.7109375" style="19" customWidth="1"/>
    <col min="15874" max="15877" width="13.28515625" style="19" customWidth="1"/>
    <col min="15878" max="15878" width="8.85546875" style="19"/>
    <col min="15879" max="15879" width="11.28515625" style="19" customWidth="1"/>
    <col min="15880" max="16125" width="8.85546875" style="19"/>
    <col min="16126" max="16126" width="12.85546875" style="19" customWidth="1"/>
    <col min="16127" max="16127" width="22.7109375" style="19" customWidth="1"/>
    <col min="16128" max="16128" width="13.5703125" style="19" customWidth="1"/>
    <col min="16129" max="16129" width="22.7109375" style="19" customWidth="1"/>
    <col min="16130" max="16133" width="13.28515625" style="19" customWidth="1"/>
    <col min="16134" max="16134" width="8.85546875" style="19"/>
    <col min="16135" max="16135" width="11.28515625" style="19" customWidth="1"/>
    <col min="16136" max="16384" width="8.85546875" style="19"/>
  </cols>
  <sheetData>
    <row r="1" spans="1:13" x14ac:dyDescent="0.2">
      <c r="A1" s="19" t="s">
        <v>51</v>
      </c>
    </row>
    <row r="3" spans="1:13" ht="15" x14ac:dyDescent="0.25">
      <c r="A3" s="33" t="s">
        <v>27</v>
      </c>
      <c r="E3" s="32"/>
    </row>
    <row r="4" spans="1:13" x14ac:dyDescent="0.2">
      <c r="A4" s="34"/>
      <c r="E4" s="32"/>
    </row>
    <row r="5" spans="1:13" ht="15" x14ac:dyDescent="0.25">
      <c r="A5" s="33" t="s">
        <v>52</v>
      </c>
      <c r="E5" s="32"/>
    </row>
    <row r="6" spans="1:13" ht="15" x14ac:dyDescent="0.25">
      <c r="A6" s="31"/>
      <c r="B6" s="51" t="s">
        <v>26</v>
      </c>
      <c r="C6" s="52"/>
      <c r="D6" s="52"/>
      <c r="E6" s="52"/>
    </row>
    <row r="7" spans="1:13" s="27" customFormat="1" ht="30" x14ac:dyDescent="0.2">
      <c r="A7" s="30" t="s">
        <v>25</v>
      </c>
      <c r="B7" s="29" t="s">
        <v>24</v>
      </c>
      <c r="C7" s="28" t="s">
        <v>23</v>
      </c>
      <c r="D7" s="28" t="s">
        <v>22</v>
      </c>
      <c r="E7" s="28" t="s">
        <v>21</v>
      </c>
      <c r="F7" s="20"/>
      <c r="G7" s="20"/>
      <c r="H7" s="20"/>
      <c r="I7" s="20"/>
      <c r="J7" s="20"/>
      <c r="K7" s="20"/>
      <c r="L7" s="20"/>
      <c r="M7" s="20"/>
    </row>
    <row r="8" spans="1:13" ht="15.75" thickBot="1" x14ac:dyDescent="0.3">
      <c r="A8" s="26" t="s">
        <v>20</v>
      </c>
      <c r="B8" s="25">
        <v>477.04</v>
      </c>
      <c r="C8" s="50">
        <f>ROUNDUP(B8*33/78,2)</f>
        <v>201.82999999999998</v>
      </c>
      <c r="D8" s="50">
        <f>ROUNDUP(B8*22/78,2)</f>
        <v>134.54999999999998</v>
      </c>
      <c r="E8" s="25">
        <f>B8+C8+D8</f>
        <v>813.42</v>
      </c>
    </row>
    <row r="9" spans="1:13" ht="15.75" thickBot="1" x14ac:dyDescent="0.3">
      <c r="A9" s="24" t="s">
        <v>57</v>
      </c>
      <c r="B9" s="23">
        <f>SUM(B8:B8)</f>
        <v>477.04</v>
      </c>
      <c r="C9" s="23">
        <f>SUM(C8:C8)</f>
        <v>201.82999999999998</v>
      </c>
      <c r="D9" s="23">
        <f>SUM(D8:D8)</f>
        <v>134.54999999999998</v>
      </c>
      <c r="E9" s="23">
        <f>SUM(E8:E8)</f>
        <v>813.42</v>
      </c>
    </row>
    <row r="10" spans="1:13" ht="15" x14ac:dyDescent="0.25">
      <c r="A10" s="22"/>
      <c r="B10" s="22"/>
      <c r="C10" s="22"/>
      <c r="D10" s="22"/>
      <c r="E10" s="22"/>
    </row>
    <row r="11" spans="1:13" x14ac:dyDescent="0.2">
      <c r="B11" s="21"/>
    </row>
  </sheetData>
  <mergeCells count="1"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8"/>
  <sheetViews>
    <sheetView workbookViewId="0">
      <selection activeCell="E16" sqref="E16"/>
    </sheetView>
  </sheetViews>
  <sheetFormatPr defaultColWidth="9.140625" defaultRowHeight="12.75" x14ac:dyDescent="0.2"/>
  <cols>
    <col min="1" max="1" width="6.42578125" style="1" customWidth="1"/>
    <col min="2" max="2" width="30.42578125" style="1" customWidth="1"/>
    <col min="3" max="3" width="11.5703125" style="1" customWidth="1"/>
    <col min="4" max="4" width="11" style="1" customWidth="1"/>
    <col min="5" max="10" width="11.85546875" style="1" customWidth="1"/>
    <col min="11" max="12" width="15.7109375" style="1" customWidth="1"/>
    <col min="13" max="16384" width="9.140625" style="1"/>
  </cols>
  <sheetData>
    <row r="2" spans="1:12" ht="15" x14ac:dyDescent="0.25">
      <c r="A2" s="18" t="s">
        <v>56</v>
      </c>
      <c r="B2" s="18"/>
      <c r="C2" s="18"/>
      <c r="D2" s="18"/>
      <c r="E2" s="18"/>
      <c r="F2" s="5"/>
      <c r="G2" s="5"/>
      <c r="H2" s="5"/>
      <c r="I2" s="5"/>
      <c r="J2" s="5"/>
      <c r="K2" s="5"/>
      <c r="L2" s="5"/>
    </row>
    <row r="3" spans="1:12" ht="15" x14ac:dyDescent="0.25">
      <c r="A3" s="3" t="s">
        <v>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" x14ac:dyDescent="0.25">
      <c r="A4" s="3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5" x14ac:dyDescent="0.25">
      <c r="A5" s="3" t="s">
        <v>17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7" spans="1:12" ht="15" x14ac:dyDescent="0.25">
      <c r="A7" s="5" t="s">
        <v>16</v>
      </c>
      <c r="B7" s="18"/>
      <c r="C7" s="18"/>
      <c r="D7" s="18"/>
      <c r="E7" s="18"/>
      <c r="F7" s="18"/>
      <c r="G7" s="5"/>
      <c r="H7" s="5"/>
      <c r="I7" s="5"/>
      <c r="J7" s="5"/>
      <c r="K7" s="5"/>
      <c r="L7" s="5"/>
    </row>
    <row r="8" spans="1:12" ht="15" x14ac:dyDescent="0.2">
      <c r="A8" s="54" t="s">
        <v>15</v>
      </c>
      <c r="B8" s="56" t="s">
        <v>14</v>
      </c>
      <c r="C8" s="57" t="s">
        <v>13</v>
      </c>
      <c r="D8" s="57" t="s">
        <v>12</v>
      </c>
      <c r="E8" s="59" t="s">
        <v>11</v>
      </c>
      <c r="F8" s="60"/>
      <c r="G8" s="60"/>
      <c r="H8" s="60"/>
      <c r="I8" s="60"/>
      <c r="J8" s="61"/>
      <c r="K8" s="53" t="s">
        <v>10</v>
      </c>
      <c r="L8" s="53"/>
    </row>
    <row r="9" spans="1:12" ht="60" x14ac:dyDescent="0.2">
      <c r="A9" s="55"/>
      <c r="B9" s="55"/>
      <c r="C9" s="58"/>
      <c r="D9" s="58"/>
      <c r="E9" s="17" t="s">
        <v>49</v>
      </c>
      <c r="F9" s="17" t="s">
        <v>50</v>
      </c>
      <c r="G9" s="17" t="s">
        <v>53</v>
      </c>
      <c r="H9" s="17" t="s">
        <v>54</v>
      </c>
      <c r="I9" s="16" t="s">
        <v>9</v>
      </c>
      <c r="J9" s="16" t="s">
        <v>8</v>
      </c>
      <c r="K9" s="16" t="s">
        <v>7</v>
      </c>
      <c r="L9" s="16" t="s">
        <v>6</v>
      </c>
    </row>
    <row r="10" spans="1:12" ht="15" x14ac:dyDescent="0.25">
      <c r="A10" s="11">
        <v>1</v>
      </c>
      <c r="B10" s="11" t="s">
        <v>5</v>
      </c>
      <c r="C10" s="15">
        <v>14</v>
      </c>
      <c r="D10" s="14">
        <v>9540.73</v>
      </c>
      <c r="E10" s="13">
        <v>477.04</v>
      </c>
      <c r="F10" s="13">
        <v>477.04</v>
      </c>
      <c r="G10" s="13">
        <v>477.04</v>
      </c>
      <c r="H10" s="13">
        <v>119.26</v>
      </c>
      <c r="I10" s="13"/>
      <c r="J10" s="13">
        <f>SUM(E10:I10)</f>
        <v>1550.38</v>
      </c>
      <c r="K10" s="12">
        <v>41496</v>
      </c>
      <c r="L10" s="12">
        <v>47159</v>
      </c>
    </row>
    <row r="11" spans="1:12" ht="15" x14ac:dyDescent="0.25">
      <c r="A11" s="11"/>
      <c r="B11" s="10" t="s">
        <v>4</v>
      </c>
      <c r="C11" s="10"/>
      <c r="D11" s="9" t="s">
        <v>3</v>
      </c>
      <c r="E11" s="8">
        <f t="shared" ref="E11:J11" si="0">SUM(E10:E10)</f>
        <v>477.04</v>
      </c>
      <c r="F11" s="8">
        <f t="shared" si="0"/>
        <v>477.04</v>
      </c>
      <c r="G11" s="8">
        <f t="shared" si="0"/>
        <v>477.04</v>
      </c>
      <c r="H11" s="8">
        <f t="shared" si="0"/>
        <v>119.26</v>
      </c>
      <c r="I11" s="8">
        <f t="shared" si="0"/>
        <v>0</v>
      </c>
      <c r="J11" s="8">
        <f t="shared" si="0"/>
        <v>1550.38</v>
      </c>
      <c r="K11" s="7" t="s">
        <v>3</v>
      </c>
      <c r="L11" s="7" t="s">
        <v>3</v>
      </c>
    </row>
    <row r="12" spans="1:12" ht="15" x14ac:dyDescent="0.25">
      <c r="A12" s="11"/>
      <c r="B12" s="10" t="s">
        <v>55</v>
      </c>
      <c r="C12" s="10"/>
      <c r="D12" s="9" t="s">
        <v>3</v>
      </c>
      <c r="E12" s="8">
        <f>ROUNDUP(E11*55/78,2)</f>
        <v>336.38</v>
      </c>
      <c r="F12" s="8">
        <f t="shared" ref="F12:H12" si="1">ROUNDUP(F11*55/78,2)</f>
        <v>336.38</v>
      </c>
      <c r="G12" s="8">
        <f t="shared" si="1"/>
        <v>336.38</v>
      </c>
      <c r="H12" s="8">
        <f t="shared" si="1"/>
        <v>84.100000000000009</v>
      </c>
      <c r="I12" s="8">
        <f>ROUND(I11*53/80,2)</f>
        <v>0</v>
      </c>
      <c r="J12" s="8">
        <f t="shared" ref="J12" si="2">ROUND(J11*53/80,2)</f>
        <v>1027.1300000000001</v>
      </c>
      <c r="K12" s="7" t="s">
        <v>3</v>
      </c>
      <c r="L12" s="7" t="s">
        <v>3</v>
      </c>
    </row>
    <row r="13" spans="1:12" ht="15" x14ac:dyDescent="0.25">
      <c r="A13" s="5"/>
      <c r="B13" s="5"/>
      <c r="C13" s="5"/>
      <c r="D13" s="5"/>
      <c r="E13" s="6"/>
      <c r="F13" s="6"/>
      <c r="G13" s="6"/>
      <c r="H13" s="6"/>
      <c r="I13" s="6"/>
      <c r="J13" s="6"/>
      <c r="K13" s="5"/>
      <c r="L13" s="5"/>
    </row>
    <row r="14" spans="1:12" ht="15" x14ac:dyDescent="0.2">
      <c r="E14" s="4"/>
      <c r="F14" s="4"/>
      <c r="G14" s="4"/>
      <c r="H14" s="4"/>
      <c r="I14" s="4"/>
      <c r="J14" s="4"/>
    </row>
    <row r="16" spans="1:12" ht="15" x14ac:dyDescent="0.25">
      <c r="A16" s="3" t="s">
        <v>2</v>
      </c>
    </row>
    <row r="17" spans="1:9" ht="15" x14ac:dyDescent="0.25">
      <c r="A17" s="3" t="s">
        <v>1</v>
      </c>
    </row>
    <row r="18" spans="1:9" ht="15" x14ac:dyDescent="0.25">
      <c r="A18" s="3" t="s">
        <v>0</v>
      </c>
      <c r="I18" s="2"/>
    </row>
  </sheetData>
  <mergeCells count="6">
    <mergeCell ref="K8:L8"/>
    <mergeCell ref="A8:A9"/>
    <mergeCell ref="B8:B9"/>
    <mergeCell ref="C8:C9"/>
    <mergeCell ref="D8:D9"/>
    <mergeCell ref="E8:J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workbookViewId="0">
      <selection activeCell="G33" sqref="G33"/>
    </sheetView>
  </sheetViews>
  <sheetFormatPr defaultColWidth="9.140625" defaultRowHeight="15" x14ac:dyDescent="0.2"/>
  <cols>
    <col min="1" max="1" width="18.140625" style="35" bestFit="1" customWidth="1"/>
    <col min="2" max="7" width="10.42578125" style="35" customWidth="1"/>
    <col min="8" max="11" width="10.140625" style="35" bestFit="1" customWidth="1"/>
    <col min="12" max="13" width="9.140625" style="35"/>
    <col min="14" max="23" width="10.140625" style="35" bestFit="1" customWidth="1"/>
    <col min="24" max="24" width="9.140625" style="35"/>
    <col min="25" max="31" width="10.140625" style="35" bestFit="1" customWidth="1"/>
    <col min="32" max="32" width="9.140625" style="35"/>
    <col min="33" max="39" width="10.140625" style="35" bestFit="1" customWidth="1"/>
    <col min="40" max="41" width="9.140625" style="35"/>
    <col min="42" max="50" width="10.140625" style="35" bestFit="1" customWidth="1"/>
    <col min="51" max="52" width="9.140625" style="35"/>
    <col min="53" max="57" width="10.140625" style="35" bestFit="1" customWidth="1"/>
    <col min="58" max="58" width="9.140625" style="35"/>
    <col min="59" max="64" width="10.140625" style="35" bestFit="1" customWidth="1"/>
    <col min="65" max="66" width="9.140625" style="35"/>
    <col min="67" max="82" width="10.140625" style="35" bestFit="1" customWidth="1"/>
    <col min="83" max="83" width="9.140625" style="35"/>
    <col min="84" max="89" width="10.140625" style="35" bestFit="1" customWidth="1"/>
    <col min="90" max="90" width="9.140625" style="35"/>
    <col min="91" max="99" width="10.140625" style="35" bestFit="1" customWidth="1"/>
    <col min="100" max="100" width="9.140625" style="35"/>
    <col min="101" max="115" width="10.140625" style="35" bestFit="1" customWidth="1"/>
    <col min="116" max="116" width="9.140625" style="35"/>
    <col min="117" max="124" width="10.140625" style="35" bestFit="1" customWidth="1"/>
    <col min="125" max="125" width="9.140625" style="35"/>
    <col min="126" max="129" width="10.140625" style="35" bestFit="1" customWidth="1"/>
    <col min="130" max="130" width="9.140625" style="35"/>
    <col min="131" max="133" width="10.140625" style="35" bestFit="1" customWidth="1"/>
    <col min="134" max="134" width="9.140625" style="35"/>
    <col min="135" max="135" width="10.140625" style="35" bestFit="1" customWidth="1"/>
    <col min="136" max="136" width="9.140625" style="35"/>
    <col min="137" max="140" width="10.140625" style="35" bestFit="1" customWidth="1"/>
    <col min="141" max="141" width="9.140625" style="35"/>
    <col min="142" max="145" width="10.140625" style="35" bestFit="1" customWidth="1"/>
    <col min="146" max="146" width="9.140625" style="35"/>
    <col min="147" max="149" width="10.140625" style="35" bestFit="1" customWidth="1"/>
    <col min="150" max="150" width="9.140625" style="35"/>
    <col min="151" max="154" width="10.140625" style="35" bestFit="1" customWidth="1"/>
    <col min="155" max="155" width="9.140625" style="35"/>
    <col min="156" max="156" width="10.140625" style="35" bestFit="1" customWidth="1"/>
    <col min="157" max="157" width="9.140625" style="35"/>
    <col min="158" max="158" width="10.140625" style="35" bestFit="1" customWidth="1"/>
    <col min="159" max="159" width="9.140625" style="35"/>
    <col min="160" max="160" width="10.140625" style="35" bestFit="1" customWidth="1"/>
    <col min="161" max="162" width="9.140625" style="35"/>
    <col min="163" max="188" width="10.140625" style="35" bestFit="1" customWidth="1"/>
    <col min="189" max="189" width="7.140625" style="35" customWidth="1"/>
    <col min="190" max="190" width="11.7109375" style="35" bestFit="1" customWidth="1"/>
    <col min="191" max="16384" width="9.140625" style="35"/>
  </cols>
  <sheetData>
    <row r="1" spans="1:8" x14ac:dyDescent="0.2">
      <c r="A1" s="19" t="s">
        <v>51</v>
      </c>
    </row>
    <row r="3" spans="1:8" x14ac:dyDescent="0.2">
      <c r="A3" s="43" t="s">
        <v>30</v>
      </c>
      <c r="B3" s="42">
        <v>2026</v>
      </c>
      <c r="C3" s="42">
        <v>2027</v>
      </c>
      <c r="D3" s="42">
        <v>2028</v>
      </c>
      <c r="E3" s="42">
        <v>2029</v>
      </c>
      <c r="F3" s="41" t="s">
        <v>8</v>
      </c>
    </row>
    <row r="4" spans="1:8" x14ac:dyDescent="0.2">
      <c r="A4" s="40" t="s">
        <v>29</v>
      </c>
      <c r="B4" s="39">
        <v>477.04</v>
      </c>
      <c r="C4" s="39">
        <v>477.04</v>
      </c>
      <c r="D4" s="39">
        <v>477.04</v>
      </c>
      <c r="E4" s="39">
        <v>119.26</v>
      </c>
      <c r="F4" s="39">
        <f>SUM(B4:E4)</f>
        <v>1550.38</v>
      </c>
    </row>
    <row r="5" spans="1:8" x14ac:dyDescent="0.2">
      <c r="A5" s="40" t="s">
        <v>28</v>
      </c>
      <c r="B5" s="39">
        <f>ROUNDUP(B4*55/78,2)</f>
        <v>336.38</v>
      </c>
      <c r="C5" s="39">
        <f t="shared" ref="C5:E5" si="0">ROUNDUP(C4*55/78,2)</f>
        <v>336.38</v>
      </c>
      <c r="D5" s="39">
        <f t="shared" si="0"/>
        <v>336.38</v>
      </c>
      <c r="E5" s="39">
        <f t="shared" si="0"/>
        <v>84.100000000000009</v>
      </c>
      <c r="F5" s="39">
        <f>SUM(B5:E5)</f>
        <v>1093.24</v>
      </c>
    </row>
    <row r="6" spans="1:8" s="36" customFormat="1" x14ac:dyDescent="0.2">
      <c r="A6" s="38" t="s">
        <v>8</v>
      </c>
      <c r="B6" s="37">
        <f t="shared" ref="B6:F6" si="1">SUM(B4:B5)</f>
        <v>813.42000000000007</v>
      </c>
      <c r="C6" s="37">
        <f t="shared" si="1"/>
        <v>813.42000000000007</v>
      </c>
      <c r="D6" s="37">
        <f t="shared" si="1"/>
        <v>813.42000000000007</v>
      </c>
      <c r="E6" s="37">
        <f t="shared" si="1"/>
        <v>203.36</v>
      </c>
      <c r="F6" s="37">
        <f t="shared" si="1"/>
        <v>2643.62</v>
      </c>
    </row>
    <row r="8" spans="1:8" x14ac:dyDescent="0.2">
      <c r="B8" s="20"/>
      <c r="C8" s="20"/>
      <c r="D8" s="20"/>
      <c r="E8" s="20"/>
      <c r="F8" s="20"/>
      <c r="G8" s="20"/>
      <c r="H8" s="20"/>
    </row>
    <row r="9" spans="1:8" x14ac:dyDescent="0.2">
      <c r="B9" s="20"/>
      <c r="C9" s="20"/>
      <c r="D9" s="20"/>
      <c r="E9" s="20"/>
      <c r="F9" s="20"/>
      <c r="G9" s="20"/>
      <c r="H9" s="20"/>
    </row>
    <row r="10" spans="1:8" x14ac:dyDescent="0.2">
      <c r="B10" s="20"/>
      <c r="C10" s="20"/>
      <c r="D10" s="20"/>
      <c r="E10" s="20"/>
      <c r="F10" s="20"/>
      <c r="G10" s="20"/>
      <c r="H10" s="20"/>
    </row>
    <row r="11" spans="1:8" x14ac:dyDescent="0.2">
      <c r="B11" s="20"/>
      <c r="C11" s="20"/>
      <c r="D11" s="20"/>
      <c r="E11" s="20"/>
      <c r="F11" s="20"/>
      <c r="G11" s="20"/>
      <c r="H11" s="20"/>
    </row>
    <row r="12" spans="1:8" x14ac:dyDescent="0.2">
      <c r="B12" s="20"/>
      <c r="C12" s="20"/>
      <c r="D12" s="20"/>
      <c r="E12" s="20"/>
      <c r="F12" s="20"/>
      <c r="G12" s="20"/>
      <c r="H12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66CEF-46F9-4DED-AB4D-1A768819E027}">
  <dimension ref="A1:O16"/>
  <sheetViews>
    <sheetView workbookViewId="0">
      <selection activeCell="J25" sqref="J25"/>
    </sheetView>
  </sheetViews>
  <sheetFormatPr defaultRowHeight="12.75" x14ac:dyDescent="0.2"/>
  <cols>
    <col min="1" max="1" width="6" style="46" bestFit="1" customWidth="1"/>
    <col min="2" max="2" width="12" style="46" bestFit="1" customWidth="1"/>
    <col min="3" max="3" width="13" style="46" bestFit="1" customWidth="1"/>
    <col min="4" max="4" width="9" style="46" bestFit="1" customWidth="1"/>
    <col min="5" max="6" width="14" style="46" bestFit="1" customWidth="1"/>
    <col min="7" max="7" width="7" style="46" bestFit="1" customWidth="1"/>
    <col min="8" max="8" width="9" style="46" bestFit="1" customWidth="1"/>
    <col min="9" max="9" width="7" style="46" bestFit="1" customWidth="1"/>
    <col min="10" max="10" width="3" style="46" bestFit="1" customWidth="1"/>
    <col min="11" max="11" width="17" style="46" bestFit="1" customWidth="1"/>
    <col min="12" max="12" width="9.140625" style="46"/>
    <col min="13" max="13" width="25.28515625" style="46" bestFit="1" customWidth="1"/>
    <col min="14" max="14" width="6.5703125" style="46" bestFit="1" customWidth="1"/>
    <col min="15" max="16384" width="9.140625" style="46"/>
  </cols>
  <sheetData>
    <row r="1" spans="1:15" x14ac:dyDescent="0.2">
      <c r="H1" s="49">
        <f>SUBTOTAL(9,H3:H15)</f>
        <v>1550.38</v>
      </c>
    </row>
    <row r="2" spans="1:15" ht="25.5" x14ac:dyDescent="0.2">
      <c r="A2" s="44" t="s">
        <v>31</v>
      </c>
      <c r="B2" s="44" t="s">
        <v>32</v>
      </c>
      <c r="C2" s="44" t="s">
        <v>33</v>
      </c>
      <c r="D2" s="44" t="s">
        <v>34</v>
      </c>
      <c r="E2" s="44" t="s">
        <v>35</v>
      </c>
      <c r="F2" s="44" t="s">
        <v>36</v>
      </c>
      <c r="G2" s="44" t="s">
        <v>37</v>
      </c>
      <c r="H2" s="45" t="s">
        <v>38</v>
      </c>
      <c r="I2" s="44" t="s">
        <v>37</v>
      </c>
      <c r="J2" s="44" t="s">
        <v>39</v>
      </c>
      <c r="K2" s="44" t="s">
        <v>40</v>
      </c>
      <c r="M2"/>
      <c r="N2"/>
      <c r="O2"/>
    </row>
    <row r="3" spans="1:15" x14ac:dyDescent="0.2">
      <c r="A3" s="46" t="s">
        <v>44</v>
      </c>
      <c r="B3" s="46" t="s">
        <v>45</v>
      </c>
      <c r="C3" s="47">
        <v>46062</v>
      </c>
      <c r="D3" s="46" t="s">
        <v>46</v>
      </c>
      <c r="E3" s="46" t="s">
        <v>47</v>
      </c>
      <c r="F3" s="46" t="s">
        <v>48</v>
      </c>
      <c r="G3" s="46" t="s">
        <v>41</v>
      </c>
      <c r="H3" s="48">
        <v>119.26</v>
      </c>
      <c r="I3" s="46" t="s">
        <v>41</v>
      </c>
      <c r="J3" s="46" t="s">
        <v>42</v>
      </c>
      <c r="K3" s="46" t="s">
        <v>43</v>
      </c>
      <c r="M3"/>
    </row>
    <row r="4" spans="1:15" x14ac:dyDescent="0.2">
      <c r="A4" s="46" t="s">
        <v>44</v>
      </c>
      <c r="B4" s="46" t="s">
        <v>45</v>
      </c>
      <c r="C4" s="47">
        <v>46151</v>
      </c>
      <c r="D4" s="46" t="s">
        <v>46</v>
      </c>
      <c r="E4" s="46" t="s">
        <v>47</v>
      </c>
      <c r="F4" s="46" t="s">
        <v>48</v>
      </c>
      <c r="G4" s="46" t="s">
        <v>41</v>
      </c>
      <c r="H4" s="48">
        <v>119.26</v>
      </c>
      <c r="I4" s="46" t="s">
        <v>41</v>
      </c>
      <c r="J4" s="46" t="s">
        <v>42</v>
      </c>
      <c r="K4" s="46" t="s">
        <v>43</v>
      </c>
      <c r="M4"/>
    </row>
    <row r="5" spans="1:15" x14ac:dyDescent="0.2">
      <c r="A5" s="46" t="s">
        <v>44</v>
      </c>
      <c r="B5" s="46" t="s">
        <v>45</v>
      </c>
      <c r="C5" s="47">
        <v>46243</v>
      </c>
      <c r="D5" s="46" t="s">
        <v>46</v>
      </c>
      <c r="E5" s="46" t="s">
        <v>47</v>
      </c>
      <c r="F5" s="46" t="s">
        <v>48</v>
      </c>
      <c r="G5" s="46" t="s">
        <v>41</v>
      </c>
      <c r="H5" s="48">
        <v>119.26</v>
      </c>
      <c r="I5" s="46" t="s">
        <v>41</v>
      </c>
      <c r="J5" s="46" t="s">
        <v>42</v>
      </c>
      <c r="K5" s="46" t="s">
        <v>43</v>
      </c>
      <c r="M5"/>
    </row>
    <row r="6" spans="1:15" x14ac:dyDescent="0.2">
      <c r="A6" s="46" t="s">
        <v>44</v>
      </c>
      <c r="B6" s="46" t="s">
        <v>45</v>
      </c>
      <c r="C6" s="47">
        <v>46335</v>
      </c>
      <c r="D6" s="46" t="s">
        <v>46</v>
      </c>
      <c r="E6" s="46" t="s">
        <v>47</v>
      </c>
      <c r="F6" s="46" t="s">
        <v>48</v>
      </c>
      <c r="G6" s="46" t="s">
        <v>41</v>
      </c>
      <c r="H6" s="48">
        <v>119.26</v>
      </c>
      <c r="I6" s="46" t="s">
        <v>41</v>
      </c>
      <c r="J6" s="46" t="s">
        <v>42</v>
      </c>
      <c r="K6" s="46" t="s">
        <v>43</v>
      </c>
      <c r="M6"/>
    </row>
    <row r="7" spans="1:15" x14ac:dyDescent="0.2">
      <c r="A7" s="46" t="s">
        <v>44</v>
      </c>
      <c r="B7" s="46" t="s">
        <v>45</v>
      </c>
      <c r="C7" s="47">
        <v>46427</v>
      </c>
      <c r="D7" s="46" t="s">
        <v>46</v>
      </c>
      <c r="E7" s="46" t="s">
        <v>47</v>
      </c>
      <c r="F7" s="46" t="s">
        <v>48</v>
      </c>
      <c r="G7" s="46" t="s">
        <v>41</v>
      </c>
      <c r="H7" s="48">
        <v>119.26</v>
      </c>
      <c r="I7" s="46" t="s">
        <v>41</v>
      </c>
      <c r="J7" s="46" t="s">
        <v>42</v>
      </c>
      <c r="K7" s="46" t="s">
        <v>43</v>
      </c>
      <c r="M7"/>
    </row>
    <row r="8" spans="1:15" x14ac:dyDescent="0.2">
      <c r="A8" s="46" t="s">
        <v>44</v>
      </c>
      <c r="B8" s="46" t="s">
        <v>45</v>
      </c>
      <c r="C8" s="47">
        <v>46516</v>
      </c>
      <c r="D8" s="46" t="s">
        <v>46</v>
      </c>
      <c r="E8" s="46" t="s">
        <v>47</v>
      </c>
      <c r="F8" s="46" t="s">
        <v>48</v>
      </c>
      <c r="G8" s="46" t="s">
        <v>41</v>
      </c>
      <c r="H8" s="48">
        <v>119.26</v>
      </c>
      <c r="I8" s="46" t="s">
        <v>41</v>
      </c>
      <c r="J8" s="46" t="s">
        <v>42</v>
      </c>
      <c r="K8" s="46" t="s">
        <v>43</v>
      </c>
      <c r="M8"/>
    </row>
    <row r="9" spans="1:15" x14ac:dyDescent="0.2">
      <c r="A9" s="46" t="s">
        <v>44</v>
      </c>
      <c r="B9" s="46" t="s">
        <v>45</v>
      </c>
      <c r="C9" s="47">
        <v>46608</v>
      </c>
      <c r="D9" s="46" t="s">
        <v>46</v>
      </c>
      <c r="E9" s="46" t="s">
        <v>47</v>
      </c>
      <c r="F9" s="46" t="s">
        <v>48</v>
      </c>
      <c r="G9" s="46" t="s">
        <v>41</v>
      </c>
      <c r="H9" s="48">
        <v>119.26</v>
      </c>
      <c r="I9" s="46" t="s">
        <v>41</v>
      </c>
      <c r="J9" s="46" t="s">
        <v>42</v>
      </c>
      <c r="K9" s="46" t="s">
        <v>43</v>
      </c>
      <c r="M9"/>
    </row>
    <row r="10" spans="1:15" x14ac:dyDescent="0.2">
      <c r="A10" s="46" t="s">
        <v>44</v>
      </c>
      <c r="B10" s="46" t="s">
        <v>45</v>
      </c>
      <c r="C10" s="47">
        <v>46700</v>
      </c>
      <c r="D10" s="46" t="s">
        <v>46</v>
      </c>
      <c r="E10" s="46" t="s">
        <v>47</v>
      </c>
      <c r="F10" s="46" t="s">
        <v>48</v>
      </c>
      <c r="G10" s="46" t="s">
        <v>41</v>
      </c>
      <c r="H10" s="48">
        <v>119.26</v>
      </c>
      <c r="I10" s="46" t="s">
        <v>41</v>
      </c>
      <c r="J10" s="46" t="s">
        <v>42</v>
      </c>
      <c r="K10" s="46" t="s">
        <v>43</v>
      </c>
      <c r="M10"/>
    </row>
    <row r="11" spans="1:15" x14ac:dyDescent="0.2">
      <c r="A11" s="46" t="s">
        <v>44</v>
      </c>
      <c r="B11" s="46" t="s">
        <v>45</v>
      </c>
      <c r="C11" s="47">
        <v>46792</v>
      </c>
      <c r="D11" s="46" t="s">
        <v>46</v>
      </c>
      <c r="E11" s="46" t="s">
        <v>47</v>
      </c>
      <c r="F11" s="46" t="s">
        <v>48</v>
      </c>
      <c r="G11" s="46" t="s">
        <v>41</v>
      </c>
      <c r="H11" s="48">
        <v>119.26</v>
      </c>
      <c r="I11" s="46" t="s">
        <v>41</v>
      </c>
      <c r="J11" s="46" t="s">
        <v>42</v>
      </c>
      <c r="K11" s="46" t="s">
        <v>43</v>
      </c>
      <c r="M11"/>
    </row>
    <row r="12" spans="1:15" x14ac:dyDescent="0.2">
      <c r="A12" s="46" t="s">
        <v>44</v>
      </c>
      <c r="B12" s="46" t="s">
        <v>45</v>
      </c>
      <c r="C12" s="47">
        <v>46882</v>
      </c>
      <c r="D12" s="46" t="s">
        <v>46</v>
      </c>
      <c r="E12" s="46" t="s">
        <v>47</v>
      </c>
      <c r="F12" s="46" t="s">
        <v>48</v>
      </c>
      <c r="G12" s="46" t="s">
        <v>41</v>
      </c>
      <c r="H12" s="48">
        <v>119.26</v>
      </c>
      <c r="I12" s="46" t="s">
        <v>41</v>
      </c>
      <c r="J12" s="46" t="s">
        <v>42</v>
      </c>
      <c r="K12" s="46" t="s">
        <v>43</v>
      </c>
      <c r="M12"/>
    </row>
    <row r="13" spans="1:15" x14ac:dyDescent="0.2">
      <c r="A13" s="46" t="s">
        <v>44</v>
      </c>
      <c r="B13" s="46" t="s">
        <v>45</v>
      </c>
      <c r="C13" s="47">
        <v>46974</v>
      </c>
      <c r="D13" s="46" t="s">
        <v>46</v>
      </c>
      <c r="E13" s="46" t="s">
        <v>47</v>
      </c>
      <c r="F13" s="46" t="s">
        <v>48</v>
      </c>
      <c r="G13" s="46" t="s">
        <v>41</v>
      </c>
      <c r="H13" s="48">
        <v>119.26</v>
      </c>
      <c r="I13" s="46" t="s">
        <v>41</v>
      </c>
      <c r="J13" s="46" t="s">
        <v>42</v>
      </c>
      <c r="K13" s="46" t="s">
        <v>43</v>
      </c>
      <c r="M13"/>
    </row>
    <row r="14" spans="1:15" x14ac:dyDescent="0.2">
      <c r="A14" s="46" t="s">
        <v>44</v>
      </c>
      <c r="B14" s="46" t="s">
        <v>45</v>
      </c>
      <c r="C14" s="47">
        <v>47066</v>
      </c>
      <c r="D14" s="46" t="s">
        <v>46</v>
      </c>
      <c r="E14" s="46" t="s">
        <v>47</v>
      </c>
      <c r="F14" s="46" t="s">
        <v>48</v>
      </c>
      <c r="G14" s="46" t="s">
        <v>41</v>
      </c>
      <c r="H14" s="48">
        <v>119.26</v>
      </c>
      <c r="I14" s="46" t="s">
        <v>41</v>
      </c>
      <c r="J14" s="46" t="s">
        <v>42</v>
      </c>
      <c r="K14" s="46" t="s">
        <v>43</v>
      </c>
      <c r="M14"/>
    </row>
    <row r="15" spans="1:15" x14ac:dyDescent="0.2">
      <c r="A15" s="46" t="s">
        <v>44</v>
      </c>
      <c r="B15" s="46" t="s">
        <v>45</v>
      </c>
      <c r="C15" s="47">
        <v>47158</v>
      </c>
      <c r="D15" s="46" t="s">
        <v>46</v>
      </c>
      <c r="E15" s="46" t="s">
        <v>47</v>
      </c>
      <c r="F15" s="46" t="s">
        <v>48</v>
      </c>
      <c r="G15" s="46" t="s">
        <v>41</v>
      </c>
      <c r="H15" s="48">
        <v>119.26</v>
      </c>
      <c r="I15" s="46" t="s">
        <v>41</v>
      </c>
      <c r="J15" s="46" t="s">
        <v>42</v>
      </c>
      <c r="K15" s="46" t="s">
        <v>43</v>
      </c>
      <c r="M15"/>
    </row>
    <row r="16" spans="1:15" x14ac:dyDescent="0.2">
      <c r="M16"/>
    </row>
  </sheetData>
  <autoFilter ref="A2:K15" xr:uid="{967D893E-B0ED-46B0-B75C-7545C943CD77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Taotlus riigile 2026</vt:lpstr>
      <vt:lpstr>Lepingute loetelu Tallinn</vt:lpstr>
      <vt:lpstr>Koond 2026-2029</vt:lpstr>
      <vt:lpstr>Graafik SAP-is</vt:lpstr>
    </vt:vector>
  </TitlesOfParts>
  <Company>Tallinna Linnakantselei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Altermann</dc:creator>
  <cp:lastModifiedBy>Anne Altermann</cp:lastModifiedBy>
  <dcterms:created xsi:type="dcterms:W3CDTF">2020-11-27T13:40:57Z</dcterms:created>
  <dcterms:modified xsi:type="dcterms:W3CDTF">2025-12-02T19:23:27Z</dcterms:modified>
</cp:coreProperties>
</file>